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46 - Solução de SOC\00 - Arquivos Iniciais Cotação\"/>
    </mc:Choice>
  </mc:AlternateContent>
  <xr:revisionPtr revIDLastSave="0" documentId="13_ncr:1_{C50282F3-97B7-4C1B-8167-EDDD69F66A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J2" i="2"/>
  <c r="A28" i="2" l="1"/>
  <c r="K86" i="2" l="1"/>
  <c r="H26" i="2" l="1"/>
  <c r="A26" i="2"/>
  <c r="B91" i="2" l="1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<sst xmlns="http://schemas.openxmlformats.org/spreadsheetml/2006/main" count="57" uniqueCount="57">
  <si>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</si>
  <si>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</si>
  <si>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</si>
  <si>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</si>
  <si>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</si>
  <si>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</si>
  <si>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</si>
  <si>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</si>
  <si>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</si>
  <si>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</si>
  <si>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</si>
  <si>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</si>
  <si>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</si>
  <si>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</si>
  <si>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</si>
  <si>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</si>
  <si>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</si>
  <si>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</si>
  <si>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</si>
  <si>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</si>
  <si>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</si>
  <si>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</si>
  <si>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</si>
  <si>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</si>
  <si>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Unitário</t>
  </si>
  <si>
    <t>Menor preço Global</t>
  </si>
  <si>
    <t>Parcelada</t>
  </si>
  <si>
    <t>Sede da SCGÁS: Rua Antonio Luz, 255 - Centro - Florianópolis/SC - CEP 88.010-410. Telefone: (48) 3229-1200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</si>
  <si>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</si>
  <si>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</si>
  <si>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</si>
  <si>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Serviços:</t>
  </si>
  <si>
    <t>\00 -COTAÇÃO</t>
  </si>
  <si>
    <t>\01 - E-MAIL´S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</si>
  <si>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</si>
  <si>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</si>
  <si>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</si>
  <si>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</si>
  <si>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</si>
  <si>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</si>
  <si>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</si>
  <si>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</si>
  <si>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>para os seguintes itens:</t>
    </r>
  </si>
  <si>
    <t>* Nos preços apresentados devem estar INCLUSOS todos os tributos, impostos, fretes (CIF).                 
* O proponente interessado, ao encaminhar a proposta de preços, está ciente que  o seu orçamento atende integralmente as exigências constantes da especificação do objeto, bem como tomou ciência dos demais Anexos deste processo (quando houver).</t>
  </si>
  <si>
    <t>Companhia de Gás de Santa Catarina - SCGÁS 
Rua Antônio Luz, 255, Centro Empresarial Hoepcke, Centro,  Florianópolis – SC, CEP: 88010-410. 
CNPJ 86.864.543/0001-72  
Inscrição Estadual nº 253.028.655 
Site: www.scgas.com.br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</si>
  <si>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</si>
  <si>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</si>
  <si>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>Preeencher preferencialmente a</t>
    </r>
    <r>
      <rPr>
        <b/>
        <sz val="11"/>
        <color theme="1"/>
        <rFont val="Calibri"/>
        <family val="2"/>
        <scheme val="minor"/>
      </rPr>
      <t xml:space="preserve"> Razão Social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CNPJ</t>
    </r>
  </si>
  <si>
    <t xml:space="preserve">Descrição do Objeto                                                                            </t>
  </si>
  <si>
    <t>Marca/Modelo</t>
  </si>
  <si>
    <t>Valdete Aparecida Andrett</t>
  </si>
  <si>
    <t>meses</t>
  </si>
  <si>
    <t>Conforme Memorial Descritivo</t>
  </si>
  <si>
    <t>12 meses</t>
  </si>
  <si>
    <t>De acordo com o cronograma</t>
  </si>
  <si>
    <t>Contratação de empresa especializada para o fornecimento de uma Solução de SOC - Security Operations Center como serviço por um período de 12 (doze) meses, conforme Memorial Descritivo</t>
  </si>
  <si>
    <t>046/2025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</si>
</sst>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0" fillId="3" borderId="17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4" fontId="0" fillId="3" borderId="2" xfId="0" applyNumberFormat="1" applyFont="1" applyFill="1" applyBorder="1" applyAlignment="1" applyProtection="1">
      <alignment horizontal="center" vertical="center"/>
      <protection locked="0"/>
    </xf>
    <xf numFmtId="4" fontId="0" fillId="3" borderId="27" xfId="0" applyNumberFormat="1" applyFont="1" applyFill="1" applyBorder="1" applyAlignment="1" applyProtection="1">
      <alignment horizontal="center" vertical="center"/>
      <protection locked="0"/>
    </xf>
    <xf numFmtId="4" fontId="0" fillId="3" borderId="2" xfId="0" applyNumberFormat="1" applyFont="1" applyFill="1" applyBorder="1" applyAlignment="1" applyProtection="1">
      <alignment vertical="center"/>
      <protection locked="0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3" borderId="2" xfId="0" applyNumberFormat="1" applyFont="1" applyFill="1" applyBorder="1" applyAlignment="1" applyProtection="1">
      <alignment vertical="top" wrapText="1"/>
      <protection locked="0"/>
    </xf>
    <xf numFmtId="4" fontId="0" fillId="3" borderId="27" xfId="0" applyNumberFormat="1" applyFont="1" applyFill="1" applyBorder="1" applyAlignment="1" applyProtection="1">
      <alignment vertical="top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3" fontId="0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vertical="center" wrapText="1"/>
      <protection locked="0"/>
    </xf>
    <xf numFmtId="4" fontId="13" fillId="3" borderId="2" xfId="0" applyNumberFormat="1" applyFont="1" applyFill="1" applyBorder="1" applyAlignment="1" applyProtection="1">
      <alignment vertical="top" wrapText="1"/>
      <protection locked="0"/>
    </xf>
    <xf numFmtId="4" fontId="13" fillId="3" borderId="27" xfId="0" applyNumberFormat="1" applyFont="1" applyFill="1" applyBorder="1" applyAlignment="1" applyProtection="1">
      <alignment vertical="top" wrapText="1"/>
      <protection locked="0"/>
    </xf>
    <xf numFmtId="3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top" wrapText="1"/>
      <protection locked="0"/>
    </xf>
    <xf numFmtId="3" fontId="0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8" xfId="0" applyFont="1" applyFill="1" applyBorder="1" applyAlignment="1" applyProtection="1">
      <alignment horizontal="center" vertical="top" wrapText="1"/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Protection="1">
      <protection locked="0"/>
    </xf>
    <xf numFmtId="0" fontId="1" fillId="3" borderId="30" xfId="0" applyFont="1" applyFill="1" applyBorder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7" fillId="3" borderId="13" xfId="0" applyFont="1" applyFill="1" applyBorder="1" applyProtection="1"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14" fontId="6" fillId="3" borderId="15" xfId="0" applyNumberFormat="1" applyFont="1" applyFill="1" applyBorder="1" applyAlignment="1" applyProtection="1">
      <alignment horizontal="center"/>
      <protection locked="0"/>
    </xf>
    <xf numFmtId="14" fontId="6" fillId="3" borderId="16" xfId="0" applyNumberFormat="1" applyFont="1" applyFill="1" applyBorder="1" applyAlignment="1" applyProtection="1">
      <alignment horizontal="center"/>
      <protection locked="0"/>
    </xf>
    <xf numFmtId="14" fontId="6" fillId="3" borderId="17" xfId="0" applyNumberFormat="1" applyFont="1" applyFill="1" applyBorder="1" applyAlignment="1" applyProtection="1">
      <alignment horizontal="center"/>
      <protection locked="0"/>
    </xf>
    <xf numFmtId="14" fontId="7" fillId="3" borderId="15" xfId="0" applyNumberFormat="1" applyFont="1" applyFill="1" applyBorder="1" applyAlignment="1" applyProtection="1">
      <alignment horizontal="center"/>
      <protection locked="0"/>
    </xf>
    <xf numFmtId="14" fontId="7" fillId="3" borderId="16" xfId="0" applyNumberFormat="1" applyFont="1" applyFill="1" applyBorder="1" applyAlignment="1" applyProtection="1">
      <alignment horizontal="center"/>
      <protection locked="0"/>
    </xf>
    <xf numFmtId="14" fontId="7" fillId="3" borderId="17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3" xfId="0" applyFont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7" fillId="3" borderId="32" xfId="0" applyFont="1" applyFill="1" applyBorder="1" applyAlignment="1" applyProtection="1">
      <alignment horizontal="left" vertical="center" wrapText="1"/>
      <protection locked="0"/>
    </xf>
    <xf numFmtId="0" fontId="7" fillId="3" borderId="33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9</xdr:col>
      <xdr:colOff>238125</xdr:colOff>
      <xdr:row>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33051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N28" sqref="N28"/>
    </sheetView>
  </sheetViews>
  <sheetFormatPr defaultColWidth="9.140625" defaultRowHeight="15" x14ac:dyDescent="0.25"/>
  <cols>
    <col min="1" max="1" width="6.5703125" style="1" customWidth="1"/>
    <col min="2" max="2" width="12.42578125" style="1" customWidth="1"/>
    <col min="3" max="3" width="11.42578125" style="1" customWidth="1"/>
    <col min="4" max="5" width="9.28515625" style="1" customWidth="1"/>
    <col min="6" max="6" width="12.140625" style="1" customWidth="1"/>
    <col min="7" max="7" width="6.42578125" style="1" customWidth="1"/>
    <col min="8" max="8" width="13.42578125" style="1" customWidth="1"/>
    <col min="9" max="9" width="17.42578125" style="1" customWidth="1"/>
    <col min="10" max="10" width="11.28515625" style="1" customWidth="1"/>
    <col min="11" max="11" width="16.2851562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24" t="s">
        <v>22</v>
      </c>
      <c r="J2" s="25" t="str">
        <f>A4</f>
        <v>046/2025</v>
      </c>
      <c r="K2" s="4"/>
    </row>
    <row r="3" spans="1:11" s="3" customFormat="1" ht="19.5" customHeight="1" x14ac:dyDescent="0.25">
      <c r="A3" s="77" t="s">
        <v>0</v>
      </c>
      <c r="B3" s="78"/>
      <c r="C3" s="81" t="s">
        <v>45</v>
      </c>
      <c r="D3" s="82"/>
      <c r="E3" s="82"/>
      <c r="F3" s="82"/>
      <c r="G3" s="83"/>
      <c r="H3" s="78" t="s">
        <v>46</v>
      </c>
      <c r="I3" s="78"/>
      <c r="J3" s="78"/>
      <c r="K3" s="84"/>
    </row>
    <row r="4" spans="1:11" ht="15.75" customHeight="1" thickBot="1" x14ac:dyDescent="0.3">
      <c r="A4" s="79" t="s">
        <v>56</v>
      </c>
      <c r="B4" s="80"/>
      <c r="C4" s="85">
        <v>45741</v>
      </c>
      <c r="D4" s="86"/>
      <c r="E4" s="86"/>
      <c r="F4" s="86"/>
      <c r="G4" s="87"/>
      <c r="H4" s="88">
        <v>45743</v>
      </c>
      <c r="I4" s="89"/>
      <c r="J4" s="89"/>
      <c r="K4" s="90"/>
    </row>
    <row r="5" spans="1:11" ht="79.5" customHeight="1" thickBot="1" x14ac:dyDescent="0.3">
      <c r="A5" s="120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ht="22.5" customHeight="1" thickBot="1" x14ac:dyDescent="0.3">
      <c r="A6" s="38" t="s">
        <v>42</v>
      </c>
      <c r="B6" s="39"/>
      <c r="C6" s="39"/>
      <c r="D6" s="39"/>
      <c r="E6" s="39"/>
      <c r="F6" s="39"/>
      <c r="G6" s="39"/>
      <c r="H6" s="39"/>
      <c r="I6" s="23"/>
      <c r="J6" s="40" t="s">
        <v>31</v>
      </c>
      <c r="K6" s="41"/>
    </row>
    <row r="7" spans="1:11" ht="15" customHeight="1" x14ac:dyDescent="0.25">
      <c r="A7" s="128" t="s">
        <v>1</v>
      </c>
      <c r="B7" s="130" t="s">
        <v>23</v>
      </c>
      <c r="C7" s="126" t="s">
        <v>34</v>
      </c>
      <c r="D7" s="114" t="s">
        <v>48</v>
      </c>
      <c r="E7" s="115"/>
      <c r="F7" s="115"/>
      <c r="G7" s="115"/>
      <c r="H7" s="116"/>
      <c r="I7" s="126" t="s">
        <v>49</v>
      </c>
      <c r="J7" s="94" t="s">
        <v>2</v>
      </c>
      <c r="K7" s="95"/>
    </row>
    <row r="8" spans="1:11" ht="30.75" customHeight="1" x14ac:dyDescent="0.25">
      <c r="A8" s="129"/>
      <c r="B8" s="131"/>
      <c r="C8" s="127"/>
      <c r="D8" s="117"/>
      <c r="E8" s="118"/>
      <c r="F8" s="118"/>
      <c r="G8" s="118"/>
      <c r="H8" s="119"/>
      <c r="I8" s="127"/>
      <c r="J8" s="42" t="s">
        <v>24</v>
      </c>
      <c r="K8" s="43" t="s">
        <v>3</v>
      </c>
    </row>
    <row r="9" spans="1:11" ht="65.25" customHeight="1" thickBot="1" x14ac:dyDescent="0.3">
      <c r="A9" s="44">
        <v>1</v>
      </c>
      <c r="B9" s="45">
        <v>12</v>
      </c>
      <c r="C9" s="46" t="s">
        <v>51</v>
      </c>
      <c r="D9" s="138" t="s">
        <v>55</v>
      </c>
      <c r="E9" s="139"/>
      <c r="F9" s="139"/>
      <c r="G9" s="139"/>
      <c r="H9" s="140"/>
      <c r="I9" s="47" t="s">
        <v>52</v>
      </c>
      <c r="J9" s="48"/>
      <c r="K9" s="49"/>
    </row>
    <row r="10" spans="1:11" ht="15" hidden="1" customHeight="1" x14ac:dyDescent="0.25">
      <c r="A10" s="44">
        <v>2</v>
      </c>
      <c r="B10" s="45"/>
      <c r="C10" s="46"/>
      <c r="D10" s="99"/>
      <c r="E10" s="100"/>
      <c r="F10" s="100"/>
      <c r="G10" s="100"/>
      <c r="H10" s="101"/>
      <c r="I10" s="47"/>
      <c r="J10" s="50"/>
      <c r="K10" s="51"/>
    </row>
    <row r="11" spans="1:11" ht="15" hidden="1" customHeight="1" x14ac:dyDescent="0.25">
      <c r="A11" s="44">
        <v>3</v>
      </c>
      <c r="B11" s="45"/>
      <c r="C11" s="46"/>
      <c r="D11" s="102"/>
      <c r="E11" s="141"/>
      <c r="F11" s="141"/>
      <c r="G11" s="141"/>
      <c r="H11" s="142"/>
      <c r="I11" s="47"/>
      <c r="J11" s="52"/>
      <c r="K11" s="53"/>
    </row>
    <row r="12" spans="1:11" ht="15" hidden="1" customHeight="1" x14ac:dyDescent="0.25">
      <c r="A12" s="44">
        <v>4</v>
      </c>
      <c r="B12" s="45"/>
      <c r="C12" s="46"/>
      <c r="D12" s="102"/>
      <c r="E12" s="141"/>
      <c r="F12" s="141"/>
      <c r="G12" s="141"/>
      <c r="H12" s="142"/>
      <c r="I12" s="47"/>
      <c r="J12" s="52"/>
      <c r="K12" s="53"/>
    </row>
    <row r="13" spans="1:11" ht="15" hidden="1" customHeight="1" x14ac:dyDescent="0.25">
      <c r="A13" s="44">
        <v>5</v>
      </c>
      <c r="B13" s="45"/>
      <c r="C13" s="46"/>
      <c r="D13" s="102"/>
      <c r="E13" s="103"/>
      <c r="F13" s="103"/>
      <c r="G13" s="103"/>
      <c r="H13" s="104"/>
      <c r="I13" s="47"/>
      <c r="J13" s="52"/>
      <c r="K13" s="53"/>
    </row>
    <row r="14" spans="1:11" ht="15" hidden="1" customHeight="1" x14ac:dyDescent="0.25">
      <c r="A14" s="44">
        <v>6</v>
      </c>
      <c r="B14" s="45"/>
      <c r="C14" s="46"/>
      <c r="D14" s="105"/>
      <c r="E14" s="106"/>
      <c r="F14" s="106"/>
      <c r="G14" s="106"/>
      <c r="H14" s="107"/>
      <c r="I14" s="47"/>
      <c r="J14" s="52"/>
      <c r="K14" s="53"/>
    </row>
    <row r="15" spans="1:11" ht="15" hidden="1" customHeight="1" x14ac:dyDescent="0.25">
      <c r="A15" s="44">
        <v>7</v>
      </c>
      <c r="B15" s="45"/>
      <c r="C15" s="46"/>
      <c r="D15" s="105"/>
      <c r="E15" s="108"/>
      <c r="F15" s="108"/>
      <c r="G15" s="108"/>
      <c r="H15" s="109"/>
      <c r="I15" s="47"/>
      <c r="J15" s="52"/>
      <c r="K15" s="53"/>
    </row>
    <row r="16" spans="1:11" ht="15" hidden="1" customHeight="1" x14ac:dyDescent="0.25">
      <c r="A16" s="44">
        <v>8</v>
      </c>
      <c r="B16" s="45"/>
      <c r="C16" s="46"/>
      <c r="D16" s="105"/>
      <c r="E16" s="106"/>
      <c r="F16" s="106"/>
      <c r="G16" s="106"/>
      <c r="H16" s="107"/>
      <c r="I16" s="54"/>
      <c r="J16" s="52"/>
      <c r="K16" s="53"/>
    </row>
    <row r="17" spans="1:18" s="17" customFormat="1" ht="15" hidden="1" customHeight="1" x14ac:dyDescent="0.25">
      <c r="A17" s="44">
        <v>9</v>
      </c>
      <c r="B17" s="55"/>
      <c r="C17" s="56"/>
      <c r="D17" s="105"/>
      <c r="E17" s="106"/>
      <c r="F17" s="106"/>
      <c r="G17" s="106"/>
      <c r="H17" s="107"/>
      <c r="I17" s="57"/>
      <c r="J17" s="58"/>
      <c r="K17" s="59"/>
    </row>
    <row r="18" spans="1:18" ht="15" hidden="1" customHeight="1" x14ac:dyDescent="0.25">
      <c r="A18" s="44">
        <v>10</v>
      </c>
      <c r="B18" s="60"/>
      <c r="C18" s="56"/>
      <c r="D18" s="99"/>
      <c r="E18" s="100"/>
      <c r="F18" s="100"/>
      <c r="G18" s="100"/>
      <c r="H18" s="101"/>
      <c r="I18" s="57"/>
      <c r="J18" s="52"/>
      <c r="K18" s="53"/>
    </row>
    <row r="19" spans="1:18" ht="15" hidden="1" customHeight="1" x14ac:dyDescent="0.25">
      <c r="A19" s="61">
        <v>11</v>
      </c>
      <c r="B19" s="60"/>
      <c r="C19" s="54"/>
      <c r="D19" s="99"/>
      <c r="E19" s="100"/>
      <c r="F19" s="100"/>
      <c r="G19" s="100"/>
      <c r="H19" s="101"/>
      <c r="I19" s="54"/>
      <c r="J19" s="52"/>
      <c r="K19" s="53"/>
    </row>
    <row r="20" spans="1:18" ht="15" hidden="1" customHeight="1" x14ac:dyDescent="0.25">
      <c r="A20" s="61">
        <v>12</v>
      </c>
      <c r="B20" s="60"/>
      <c r="C20" s="54"/>
      <c r="D20" s="135"/>
      <c r="E20" s="136"/>
      <c r="F20" s="136"/>
      <c r="G20" s="136"/>
      <c r="H20" s="137"/>
      <c r="I20" s="54"/>
      <c r="J20" s="52"/>
      <c r="K20" s="53"/>
    </row>
    <row r="21" spans="1:18" ht="15" hidden="1" customHeight="1" x14ac:dyDescent="0.25">
      <c r="A21" s="62">
        <v>13</v>
      </c>
      <c r="B21" s="63"/>
      <c r="C21" s="64"/>
      <c r="D21" s="135"/>
      <c r="E21" s="136"/>
      <c r="F21" s="136"/>
      <c r="G21" s="136"/>
      <c r="H21" s="137"/>
      <c r="I21" s="54"/>
      <c r="J21" s="52"/>
      <c r="K21" s="53"/>
    </row>
    <row r="22" spans="1:18" ht="15" hidden="1" customHeight="1" x14ac:dyDescent="0.25">
      <c r="A22" s="62">
        <v>14</v>
      </c>
      <c r="B22" s="63"/>
      <c r="C22" s="64"/>
      <c r="D22" s="135"/>
      <c r="E22" s="136"/>
      <c r="F22" s="136"/>
      <c r="G22" s="136"/>
      <c r="H22" s="137"/>
      <c r="I22" s="54"/>
      <c r="J22" s="52"/>
      <c r="K22" s="53"/>
    </row>
    <row r="23" spans="1:18" ht="15" hidden="1" customHeight="1" thickBot="1" x14ac:dyDescent="0.3">
      <c r="A23" s="65">
        <v>15</v>
      </c>
      <c r="B23" s="63"/>
      <c r="C23" s="64"/>
      <c r="D23" s="135"/>
      <c r="E23" s="136"/>
      <c r="F23" s="136"/>
      <c r="G23" s="136"/>
      <c r="H23" s="137"/>
      <c r="I23" s="54"/>
      <c r="J23" s="52"/>
      <c r="K23" s="53"/>
    </row>
    <row r="24" spans="1:18" ht="15" customHeight="1" x14ac:dyDescent="0.25">
      <c r="A24" s="66"/>
      <c r="B24" s="67"/>
      <c r="C24" s="68"/>
      <c r="D24" s="68"/>
      <c r="E24" s="69"/>
      <c r="F24" s="70" t="s">
        <v>4</v>
      </c>
      <c r="G24" s="69"/>
      <c r="H24" s="68"/>
      <c r="I24" s="68"/>
      <c r="J24" s="71"/>
      <c r="K24" s="72"/>
    </row>
    <row r="25" spans="1:18" ht="15" customHeight="1" x14ac:dyDescent="0.25">
      <c r="A25" s="21" t="s">
        <v>35</v>
      </c>
      <c r="B25" s="22"/>
      <c r="C25" s="22" t="s">
        <v>25</v>
      </c>
      <c r="D25" s="22"/>
      <c r="E25" s="22"/>
      <c r="F25" s="22"/>
      <c r="G25" s="22"/>
      <c r="H25" s="22" t="s">
        <v>29</v>
      </c>
      <c r="I25" s="22"/>
      <c r="J25" s="22"/>
      <c r="K25" s="73"/>
    </row>
    <row r="26" spans="1:18" ht="15" customHeight="1" x14ac:dyDescent="0.25">
      <c r="A26" s="21" t="str">
        <f>IF(J6="Materiais:","Forma de entrega:","Forma de execução:")</f>
        <v>Forma de execução:</v>
      </c>
      <c r="B26" s="22"/>
      <c r="C26" s="22" t="s">
        <v>26</v>
      </c>
      <c r="D26" s="74"/>
      <c r="E26" s="22"/>
      <c r="F26" s="23"/>
      <c r="G26" s="26"/>
      <c r="H26" s="110" t="str">
        <f>IF(J6="Materiais:","Frete: CIF","Forma de pagamento:")</f>
        <v>Forma de pagamento:</v>
      </c>
      <c r="I26" s="110"/>
      <c r="J26" s="22" t="s">
        <v>54</v>
      </c>
      <c r="K26" s="23"/>
    </row>
    <row r="27" spans="1:18" ht="15" customHeight="1" x14ac:dyDescent="0.25">
      <c r="A27" s="112" t="s">
        <v>40</v>
      </c>
      <c r="B27" s="113"/>
      <c r="C27" s="113"/>
      <c r="D27" s="111" t="s">
        <v>53</v>
      </c>
      <c r="E27" s="111"/>
      <c r="F27" s="111"/>
      <c r="G27" s="26"/>
      <c r="H27" s="27"/>
      <c r="I27" s="27"/>
      <c r="J27" s="22"/>
      <c r="K27" s="23"/>
    </row>
    <row r="28" spans="1:18" ht="15" customHeight="1" x14ac:dyDescent="0.25">
      <c r="A28" s="21" t="str">
        <f>IF(J6="Materiais:","Horário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8" s="22"/>
      <c r="C28" s="22"/>
      <c r="D28" s="22"/>
      <c r="E28" s="22"/>
      <c r="F28" s="22"/>
      <c r="G28" s="22"/>
      <c r="H28" s="23"/>
      <c r="I28" s="22"/>
      <c r="J28" s="22"/>
      <c r="K28" s="73"/>
    </row>
    <row r="29" spans="1:18" ht="15" customHeight="1" x14ac:dyDescent="0.25">
      <c r="A29" s="21" t="s">
        <v>39</v>
      </c>
      <c r="B29" s="22"/>
      <c r="C29" s="75"/>
      <c r="D29" s="75"/>
      <c r="E29" s="75"/>
      <c r="F29" s="75"/>
      <c r="G29" s="22"/>
      <c r="H29" s="22" t="s">
        <v>30</v>
      </c>
      <c r="I29" s="22"/>
      <c r="J29" s="22"/>
      <c r="K29" s="73"/>
    </row>
    <row r="30" spans="1:18" ht="54.75" customHeight="1" thickBot="1" x14ac:dyDescent="0.3">
      <c r="A30" s="96" t="s">
        <v>27</v>
      </c>
      <c r="B30" s="97"/>
      <c r="C30" s="97"/>
      <c r="D30" s="97"/>
      <c r="E30" s="97"/>
      <c r="F30" s="97"/>
      <c r="G30" s="97"/>
      <c r="H30" s="97"/>
      <c r="I30" s="97"/>
      <c r="J30" s="97"/>
      <c r="K30" s="98"/>
      <c r="O30" s="1" t="s">
        <v>37</v>
      </c>
    </row>
    <row r="31" spans="1:18" ht="63.75" customHeight="1" thickBot="1" x14ac:dyDescent="0.3">
      <c r="A31" s="132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4"/>
      <c r="R31" s="23"/>
    </row>
    <row r="32" spans="1:18" x14ac:dyDescent="0.25">
      <c r="A32" s="123" t="s">
        <v>47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</row>
    <row r="33" spans="1:11" x14ac:dyDescent="0.25">
      <c r="A33" s="6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5"/>
    </row>
    <row r="34" spans="1:11" x14ac:dyDescent="0.25">
      <c r="A34" s="6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5"/>
    </row>
    <row r="35" spans="1:11" x14ac:dyDescent="0.25">
      <c r="A35" s="6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5"/>
    </row>
    <row r="36" spans="1:11" x14ac:dyDescent="0.25">
      <c r="A36" s="6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5"/>
    </row>
    <row r="37" spans="1:11" x14ac:dyDescent="0.25">
      <c r="A37" s="6" t="s">
        <v>13</v>
      </c>
      <c r="B37" s="4"/>
      <c r="C37" s="4"/>
      <c r="D37" s="4"/>
      <c r="E37" s="4"/>
      <c r="F37" s="4"/>
      <c r="G37" s="4" t="s">
        <v>14</v>
      </c>
      <c r="H37" s="4"/>
      <c r="I37" s="10" t="s">
        <v>15</v>
      </c>
      <c r="J37" s="4"/>
      <c r="K37" s="5"/>
    </row>
    <row r="38" spans="1:11" x14ac:dyDescent="0.25">
      <c r="A38" s="6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0" t="s">
        <v>19</v>
      </c>
      <c r="J38" s="4"/>
      <c r="K38" s="5"/>
    </row>
    <row r="39" spans="1:11" x14ac:dyDescent="0.25">
      <c r="A39" s="6" t="s">
        <v>28</v>
      </c>
      <c r="B39" s="4"/>
      <c r="C39" s="4"/>
      <c r="D39" s="4"/>
      <c r="E39" s="4"/>
      <c r="F39" s="4"/>
      <c r="G39" s="4"/>
      <c r="H39" s="4"/>
      <c r="I39" s="4"/>
      <c r="J39" s="4"/>
      <c r="K39" s="5"/>
    </row>
    <row r="40" spans="1:11" ht="15.75" thickBot="1" x14ac:dyDescent="0.3">
      <c r="A40" s="7" t="s">
        <v>20</v>
      </c>
      <c r="B40" s="8"/>
      <c r="C40" s="8"/>
      <c r="D40" s="8"/>
      <c r="E40" s="8"/>
      <c r="F40" s="8" t="s">
        <v>21</v>
      </c>
      <c r="G40" s="8"/>
      <c r="H40" s="8"/>
      <c r="I40" s="8"/>
      <c r="J40" s="8"/>
      <c r="K40" s="9"/>
    </row>
    <row r="41" spans="1:11" ht="15.75" x14ac:dyDescent="0.25">
      <c r="A41" s="31" t="s">
        <v>38</v>
      </c>
      <c r="B41" s="20"/>
      <c r="C41" s="20"/>
      <c r="D41" s="20"/>
      <c r="E41" s="20"/>
      <c r="F41" s="20"/>
      <c r="G41" s="20"/>
      <c r="H41" s="20"/>
      <c r="I41" s="28"/>
      <c r="J41" s="28"/>
      <c r="K41" s="29"/>
    </row>
    <row r="42" spans="1:11" s="3" customFormat="1" ht="15.75" x14ac:dyDescent="0.25">
      <c r="A42" s="76" t="s">
        <v>50</v>
      </c>
      <c r="B42" s="19"/>
      <c r="C42" s="19"/>
      <c r="D42" s="19"/>
      <c r="E42" s="18"/>
      <c r="F42" s="18"/>
      <c r="G42" s="18"/>
      <c r="H42" s="18"/>
      <c r="I42" s="18"/>
      <c r="J42" s="18"/>
      <c r="K42" s="32"/>
    </row>
    <row r="43" spans="1:11" s="3" customFormat="1" ht="15.75" x14ac:dyDescent="0.25">
      <c r="A43" s="33" t="str">
        <f>IF(A42="Adézio Machado","adezio.machado@scgas.com.br",IF(A42="Karen Kunzler Graff","karen.graff@scgas.com.br",IF(A42="Giovani Della Rocca","giovani.rocca@scgas.com.br",IF(A42="Roberta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</f>
        <v>valdete.andrett@scgas.com.br</v>
      </c>
      <c r="B43" s="34"/>
      <c r="C43" s="34"/>
      <c r="D43" s="34"/>
      <c r="E43" s="18"/>
      <c r="F43" s="18"/>
      <c r="G43" s="18"/>
      <c r="H43" s="18"/>
      <c r="I43" s="18"/>
      <c r="J43" s="18"/>
      <c r="K43" s="32"/>
    </row>
    <row r="44" spans="1:11" s="3" customFormat="1" ht="16.5" thickBot="1" x14ac:dyDescent="0.3">
      <c r="A44" s="35" t="s">
        <v>36</v>
      </c>
      <c r="B44" s="36"/>
      <c r="C44" s="36"/>
      <c r="D44" s="36"/>
      <c r="E44" s="30"/>
      <c r="F44" s="30"/>
      <c r="G44" s="30"/>
      <c r="H44" s="30"/>
      <c r="I44" s="30"/>
      <c r="J44" s="30"/>
      <c r="K44" s="37"/>
    </row>
    <row r="45" spans="1:11" ht="77.25" customHeight="1" thickBot="1" x14ac:dyDescent="0.3">
      <c r="A45" s="91" t="s">
        <v>44</v>
      </c>
      <c r="B45" s="92"/>
      <c r="C45" s="92"/>
      <c r="D45" s="92"/>
      <c r="E45" s="92"/>
      <c r="F45" s="92"/>
      <c r="G45" s="92"/>
      <c r="H45" s="92"/>
      <c r="I45" s="92"/>
      <c r="J45" s="92"/>
      <c r="K45" s="93"/>
    </row>
    <row r="83" spans="1:17" s="11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1" t="s">
        <v>32</v>
      </c>
    </row>
    <row r="84" spans="1:17" s="11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1" t="s">
        <v>33</v>
      </c>
    </row>
    <row r="85" spans="1:17" s="11" customForma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7" s="12" customFormat="1" x14ac:dyDescent="0.25">
      <c r="A86" s="11" t="e">
        <f>CONCATENATE(C86,K86)</f>
        <v>#REF!</v>
      </c>
      <c r="B86" s="11" t="e">
        <f>A87&amp;"\"</f>
        <v>#REF!</v>
      </c>
      <c r="C86" s="11" t="e">
        <f>"V:\Gerhs\SUPRIMENTOS\LICITAÇÕES E CONTRATOS\"&amp;#REF!&amp;"\COTAÇÕES DE COMPRAS"&amp;"\"</f>
        <v>#REF!</v>
      </c>
      <c r="D86" s="11"/>
      <c r="E86" s="11"/>
      <c r="F86" s="11"/>
      <c r="G86" s="11"/>
      <c r="H86" s="11"/>
      <c r="I86" s="11"/>
      <c r="J86" s="11"/>
      <c r="K86" s="11" t="e">
        <f>#REF!&amp;" - "&amp;LEFT($D$9,30)&amp;"-"</f>
        <v>#REF!</v>
      </c>
      <c r="M86" s="15"/>
      <c r="N86" s="15"/>
      <c r="O86" s="15"/>
      <c r="P86" s="15"/>
      <c r="Q86" s="15"/>
    </row>
    <row r="87" spans="1:17" s="12" customFormat="1" x14ac:dyDescent="0.25">
      <c r="A87" s="11" t="e">
        <f>CONCATENATE($C$86,$K$86,L83)</f>
        <v>#REF!</v>
      </c>
      <c r="B87" s="11" t="e">
        <f>#REF!&amp;"_"&amp;#REF!&amp;".xlsm"</f>
        <v>#REF!</v>
      </c>
      <c r="C87" s="11"/>
      <c r="D87" s="11"/>
      <c r="E87" s="11"/>
      <c r="F87" s="11"/>
      <c r="G87" s="11"/>
      <c r="H87" s="11"/>
      <c r="I87" s="11"/>
      <c r="J87" s="11"/>
      <c r="K87" s="11"/>
      <c r="M87" s="15"/>
      <c r="N87" s="15"/>
      <c r="O87" s="15"/>
      <c r="P87" s="15"/>
      <c r="Q87" s="15"/>
    </row>
    <row r="88" spans="1:17" s="12" customFormat="1" x14ac:dyDescent="0.25">
      <c r="A88" s="11" t="e">
        <f>CONCATENATE($C$86,$K$86,L84)</f>
        <v>#REF!</v>
      </c>
      <c r="B88" s="11" t="e">
        <f>#REF!&amp;"_Cotação_"&amp;#REF!&amp;".pdf"</f>
        <v>#REF!</v>
      </c>
      <c r="C88" s="11"/>
      <c r="D88" s="11"/>
      <c r="E88" s="11"/>
      <c r="F88" s="11"/>
      <c r="G88" s="11"/>
      <c r="H88" s="11"/>
      <c r="I88" s="11"/>
      <c r="J88" s="11"/>
      <c r="K88" s="11"/>
      <c r="M88" s="15"/>
      <c r="N88" s="15"/>
      <c r="O88" s="15"/>
      <c r="P88" s="15"/>
      <c r="Q88" s="15"/>
    </row>
    <row r="89" spans="1:17" s="12" customFormat="1" x14ac:dyDescent="0.25">
      <c r="B89" s="11" t="e">
        <f>#REF!&amp;"_Comparativo_"&amp;#REF!&amp;".pdf"</f>
        <v>#REF!</v>
      </c>
      <c r="M89" s="15"/>
      <c r="N89" s="15"/>
      <c r="O89" s="15"/>
      <c r="P89" s="15"/>
      <c r="Q89" s="15"/>
    </row>
    <row r="90" spans="1:17" s="12" customFormat="1" x14ac:dyDescent="0.25">
      <c r="B90" s="11" t="e">
        <f>#REF!&amp;"_Resultado_"&amp;#REF!&amp;".pdf"</f>
        <v>#REF!</v>
      </c>
      <c r="M90" s="15"/>
      <c r="N90" s="15"/>
      <c r="O90" s="15"/>
      <c r="P90" s="15"/>
      <c r="Q90" s="15"/>
    </row>
    <row r="91" spans="1:17" s="12" customFormat="1" x14ac:dyDescent="0.25">
      <c r="B91" s="11" t="e">
        <f>"V:\Gerhs\SUPRIMENTOS\LICITAÇÕES E CONTRATOS\"&amp;#REF!&amp;"\COTAÇÕES DE COMPRAS\000 - COTAÇÕES ME-EPP\" &amp; "Formulário de Cotação - ME-EPP2.xlsm"</f>
        <v>#REF!</v>
      </c>
      <c r="M91" s="15"/>
      <c r="N91" s="15"/>
      <c r="O91" s="15"/>
      <c r="P91" s="15"/>
      <c r="Q91" s="15"/>
    </row>
    <row r="92" spans="1:17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5"/>
      <c r="N92" s="15"/>
      <c r="O92" s="15"/>
      <c r="P92" s="15"/>
      <c r="Q92" s="15"/>
    </row>
    <row r="93" spans="1:17" ht="15.75" x14ac:dyDescent="0.25">
      <c r="A93" s="12"/>
      <c r="B93" s="13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046/2025. 
Aguardaremos retorno até 27/03/2025.
Favor nos enviar a proposta em papel timbrado de sua empresa, NÃO UTILIZAR A LOGOMARCA DA SCGÁS. 
 Atenciosamente, 
 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5"/>
      <c r="N93" s="15"/>
      <c r="O93" s="15"/>
      <c r="P93" s="15"/>
      <c r="Q93" s="15"/>
    </row>
    <row r="94" spans="1:17" x14ac:dyDescent="0.25">
      <c r="A94" s="12"/>
      <c r="B94" s="14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046/2025,  encerrada em 27/03/2025.
 Atenciosamente, 
 Valdete Aparecida Andrett 
Fone: 48 3229-1200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5"/>
      <c r="N94" s="15"/>
      <c r="O94" s="15"/>
      <c r="P94" s="15"/>
      <c r="Q94" s="15"/>
    </row>
    <row r="95" spans="1:17" ht="15.75" x14ac:dyDescent="0.25">
      <c r="A95" s="15"/>
      <c r="B95" s="16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</sheetData>
  <dataConsolidate/>
  <mergeCells count="35">
    <mergeCell ref="A5:K5"/>
    <mergeCell ref="A32:K32"/>
    <mergeCell ref="I7:I8"/>
    <mergeCell ref="A7:A8"/>
    <mergeCell ref="B7:B8"/>
    <mergeCell ref="A31:K31"/>
    <mergeCell ref="D22:H22"/>
    <mergeCell ref="D23:H23"/>
    <mergeCell ref="D9:H9"/>
    <mergeCell ref="D11:H11"/>
    <mergeCell ref="D19:H19"/>
    <mergeCell ref="D20:H20"/>
    <mergeCell ref="D21:H21"/>
    <mergeCell ref="D10:H10"/>
    <mergeCell ref="D12:H12"/>
    <mergeCell ref="C7:C8"/>
    <mergeCell ref="A45:K45"/>
    <mergeCell ref="J7:K7"/>
    <mergeCell ref="A30:K30"/>
    <mergeCell ref="D18:H18"/>
    <mergeCell ref="D13:H13"/>
    <mergeCell ref="D14:H14"/>
    <mergeCell ref="D17:H17"/>
    <mergeCell ref="D15:H15"/>
    <mergeCell ref="D16:H16"/>
    <mergeCell ref="H26:I26"/>
    <mergeCell ref="D27:F27"/>
    <mergeCell ref="A27:C27"/>
    <mergeCell ref="D7:H8"/>
    <mergeCell ref="A3:B3"/>
    <mergeCell ref="A4:B4"/>
    <mergeCell ref="C3:G3"/>
    <mergeCell ref="H3:K3"/>
    <mergeCell ref="C4:G4"/>
    <mergeCell ref="H4:K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C26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J27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A30:K30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A42</xm:sqref>
        </x14:dataValidation>
        <x14:dataValidation type="list" errorStyle="warning" allowBlank="1" showInputMessage="1" showErrorMessage="1" xr:uid="{EDC7D846-BD6B-4911-A5E5-F7B8B5F8B2B5}">
          <x14:formula1>
            <xm:f>#REF!</xm:f>
          </x14:formula1>
          <xm:sqref>J26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2025-03-18T13:26:24Z</cp:lastPrinted>
  <dcterms:created xsi:type="dcterms:W3CDTF">2012-07-27T16:56:19Z</dcterms:created>
  <dcterms:modified xsi:type="dcterms:W3CDTF">2025-03-24T19:21:48Z</dcterms:modified>
</cp:coreProperties>
</file>